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An_I_MIS_zi" sheetId="1" r:id="rId1"/>
    <sheet name="An_II_MIS_zi" sheetId="2" r:id="rId2"/>
  </sheets>
  <definedNames/>
  <calcPr fullCalcOnLoad="1"/>
</workbook>
</file>

<file path=xl/comments1.xml><?xml version="1.0" encoding="utf-8"?>
<comments xmlns="http://schemas.openxmlformats.org/spreadsheetml/2006/main">
  <authors>
    <author>*</author>
  </authors>
  <commentList>
    <comment ref="H24" authorId="0">
      <text>
        <r>
          <rPr>
            <sz val="11"/>
            <color indexed="8"/>
            <rFont val="Helvetica Neue"/>
            <family val="0"/>
          </rPr>
          <t>*:
14 spt x ore didactice/
spt.</t>
        </r>
      </text>
    </comment>
    <comment ref="I24" authorId="0">
      <text>
        <r>
          <rPr>
            <sz val="11"/>
            <color indexed="8"/>
            <rFont val="Helvetica Neue"/>
            <family val="0"/>
          </rPr>
          <t>*:
560 ore - nr. ore did/sem / 14 spt.</t>
        </r>
      </text>
    </comment>
    <comment ref="J24" authorId="0">
      <text>
        <r>
          <rPr>
            <sz val="11"/>
            <color indexed="8"/>
            <rFont val="Helvetica Neue"/>
            <family val="0"/>
          </rPr>
          <t>*:
14 spt x ore S.I./spt sau 560 - nr. ore did./sem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H26" authorId="0">
      <text>
        <r>
          <rPr>
            <sz val="11"/>
            <color indexed="8"/>
            <rFont val="Helvetica Neue"/>
            <family val="0"/>
          </rPr>
          <t>*:
14 spt x ore didactice/
spt.</t>
        </r>
      </text>
    </comment>
    <comment ref="I26" authorId="0">
      <text>
        <r>
          <rPr>
            <sz val="11"/>
            <color indexed="8"/>
            <rFont val="Helvetica Neue"/>
            <family val="0"/>
          </rPr>
          <t>*:
560 ore - nr. ore did/sem / 14 spt.</t>
        </r>
      </text>
    </comment>
    <comment ref="J26" authorId="0">
      <text>
        <r>
          <rPr>
            <sz val="11"/>
            <color indexed="8"/>
            <rFont val="Helvetica Neue"/>
            <family val="0"/>
          </rPr>
          <t>*:
14 spt x ore S.I./spt sau 560 - nr. ore did./sem</t>
        </r>
      </text>
    </comment>
  </commentList>
</comments>
</file>

<file path=xl/sharedStrings.xml><?xml version="1.0" encoding="utf-8"?>
<sst xmlns="http://schemas.openxmlformats.org/spreadsheetml/2006/main" count="175" uniqueCount="90">
  <si>
    <t>U.S.A.M.V.B. TIMIȘOARA</t>
  </si>
  <si>
    <t>FACULTATEA: AGRICULTURĂ</t>
  </si>
  <si>
    <t>Aprobat RECTOR,</t>
  </si>
  <si>
    <t>Prof. univ. dr. Cosmin Alin Popescu</t>
  </si>
  <si>
    <t>Data: ……………….. 2019</t>
  </si>
  <si>
    <t>Durata de şcolarizare: 2 ani / 4 semestre</t>
  </si>
  <si>
    <t xml:space="preserve"> </t>
  </si>
  <si>
    <t>Plan de învăţământ</t>
  </si>
  <si>
    <t>pentru anul I de studii, an universitar 2019/2020</t>
  </si>
  <si>
    <t>Nr. crt.</t>
  </si>
  <si>
    <t>DISCIPLINA</t>
  </si>
  <si>
    <t>Cod disciplină</t>
  </si>
  <si>
    <t>Semestrul 1</t>
  </si>
  <si>
    <t>Semestrul 2</t>
  </si>
  <si>
    <t>Total /an</t>
  </si>
  <si>
    <t>C</t>
  </si>
  <si>
    <t>S</t>
  </si>
  <si>
    <t>L</t>
  </si>
  <si>
    <t>P</t>
  </si>
  <si>
    <t>Ore Cv.</t>
  </si>
  <si>
    <t>CR.</t>
  </si>
  <si>
    <t>Ore S.I.</t>
  </si>
  <si>
    <t>F.E.</t>
  </si>
  <si>
    <t xml:space="preserve">F.E. </t>
  </si>
  <si>
    <t>Discipline OBLIGATORII</t>
  </si>
  <si>
    <t>Economia spaţiului rural</t>
  </si>
  <si>
    <t>M/MIS.01.A.01</t>
  </si>
  <si>
    <t>E</t>
  </si>
  <si>
    <t>Managementul dezvoltării rurale durabile</t>
  </si>
  <si>
    <t>M/MIS.02.A.01</t>
  </si>
  <si>
    <t>Managementul proiectelor de finanțare pentru dezvoltare rurală</t>
  </si>
  <si>
    <t>M/MIS.03.A.01</t>
  </si>
  <si>
    <t>Dreptul de proprietate</t>
  </si>
  <si>
    <t>M/MIS.04.A.01</t>
  </si>
  <si>
    <t>Cadastru digital și carte funciară</t>
  </si>
  <si>
    <t>M/MIS.05.S.02</t>
  </si>
  <si>
    <t xml:space="preserve">Cartografie digitală </t>
  </si>
  <si>
    <t>M/MIS.06.S.02</t>
  </si>
  <si>
    <t>Tehnici și tehnologii moderne de achiziție a datelor</t>
  </si>
  <si>
    <t>M/MIS.07.S.02</t>
  </si>
  <si>
    <t>Metode moderne de evaluare a proprietății imobiliare</t>
  </si>
  <si>
    <t>M/MIS.08.S.02</t>
  </si>
  <si>
    <t>TOTAL</t>
  </si>
  <si>
    <t>4E</t>
  </si>
  <si>
    <r>
      <rPr>
        <b/>
        <sz val="4"/>
        <color indexed="8"/>
        <rFont val="Verdana"/>
        <family val="0"/>
      </rPr>
      <t xml:space="preserve">Notă: </t>
    </r>
    <r>
      <rPr>
        <sz val="4"/>
        <color indexed="8"/>
        <rFont val="Verdana"/>
        <family val="0"/>
      </rPr>
      <t xml:space="preserve">C - nr. ore curs /spt; S - nr. ore seminar / L - nr. ore lucrări practice / laborator /spt.; P - nr. ore proiect /spt.; Ore Cv - ore convenţionale; CR - credite; Ore S.I.- ore pt. studiu individual; F.E. - formă de evaluare: E - examen; C - colocviu; VP - verificare pe parcurs; P - proiect; Cod disciplină:  X - abrevierea specializării / nr. ordine al disciplinei/ categoria formativă a disciplinei: DS - sinteză; DA - aprofundare, PR-practică de specialitate, CS-cercetare ştiinţifică/ Fa - disciplină facultativă/ semestrul: 1-4 (ex. 1.0. pentru o disciplina cu ore în primul semestru; 0.2. pentru o disciplina cu ore în al doilea semestru; 1.2.  pentru o disciplina cu ore în ambele semestre)                         </t>
    </r>
  </si>
  <si>
    <t>Total ore activităţi/ sem.</t>
  </si>
  <si>
    <t>Nr. ore/ spt.</t>
  </si>
  <si>
    <t>Nr. spt./sem.</t>
  </si>
  <si>
    <t xml:space="preserve">Ore didactice/ spt. </t>
  </si>
  <si>
    <t xml:space="preserve">Ore didactice /sem. </t>
  </si>
  <si>
    <t>Ore S.I./ spt.</t>
  </si>
  <si>
    <t xml:space="preserve">Ore S.I./sem. </t>
  </si>
  <si>
    <t>Ore didactice/ spt.</t>
  </si>
  <si>
    <t>Ore didactice /sem.</t>
  </si>
  <si>
    <t>Ore S.I./sem.</t>
  </si>
  <si>
    <t>Avizat DECAN,</t>
  </si>
  <si>
    <t>Prof. univ. dr. Florinel Imbrea</t>
  </si>
  <si>
    <t>Data_________________/2019</t>
  </si>
  <si>
    <t>Semestrul 3</t>
  </si>
  <si>
    <t>Semestrul 4</t>
  </si>
  <si>
    <t>Lucrări speciale de îmbunătățiri funciare</t>
  </si>
  <si>
    <t>M/MIS.01.A.03</t>
  </si>
  <si>
    <t>Acorduri, avize și autorizații</t>
  </si>
  <si>
    <t>M/MIS.02.S.03</t>
  </si>
  <si>
    <t>Tehnici moderne de proiectare</t>
  </si>
  <si>
    <t>M/MIS.03.S.03</t>
  </si>
  <si>
    <t>Fotointerpretare și modelare 3D</t>
  </si>
  <si>
    <t>M/MIS.04.S.03</t>
  </si>
  <si>
    <t>Etica si integritate academica</t>
  </si>
  <si>
    <t>M/MIS.05.A.03</t>
  </si>
  <si>
    <t xml:space="preserve">Practică de specialitate  </t>
  </si>
  <si>
    <t>M/MIS.06.PR.04</t>
  </si>
  <si>
    <t>M/MIS.07.CS.04</t>
  </si>
  <si>
    <t>Susţinerea lucrării de disertaţie</t>
  </si>
  <si>
    <r>
      <rPr>
        <b/>
        <sz val="8"/>
        <color indexed="8"/>
        <rFont val="Verdana"/>
        <family val="0"/>
      </rPr>
      <t>60</t>
    </r>
    <r>
      <rPr>
        <sz val="8"/>
        <color indexed="8"/>
        <rFont val="Verdana"/>
        <family val="0"/>
      </rPr>
      <t>+10</t>
    </r>
  </si>
  <si>
    <t>Discipline FACULTATIVE</t>
  </si>
  <si>
    <t>Notă: C - nr. ore curs /spt; S - nr. ore seminar / L - nr. ore lucrări practice / laborator /spt.; P - nr. ore proiect /spt.; Ore Cv - ore convenţionale; CR - credite; Ore S.I.- ore pt. studiu individual; F.E. - formă de evaluare: E - examen; C - colocviu;VP - verificare pe parcurs; P - proiect; Cod disciplină:  X - abrevierea specializării / nr. ordine al disciplinei/ categoria formativă a disciplinei: DS - sinteză; DA - aprofundare, PR-practică de specialitate, CS-cercetare ştiinţifică/ Fa - disciplină facultativă/ semestrul: 1-4 (ex. 1.0. pentru o disciplina cu ore în primul semestru; 0.2. pentru o disciplina cu ore în al doilea semestru; 1.2.  pentru o disciplina cu ore în ambele semestre)</t>
  </si>
  <si>
    <t>Data: 04.06.2019</t>
  </si>
  <si>
    <t>Elaborare disertatie</t>
  </si>
  <si>
    <t>Cercetare ştiinţifică si  documentare pentru disertaţie</t>
  </si>
  <si>
    <t>M/MIS.08.CS.04</t>
  </si>
  <si>
    <t>M/MIS.09.SD.04</t>
  </si>
  <si>
    <t>3C+1E</t>
  </si>
  <si>
    <t>4E+1C</t>
  </si>
  <si>
    <t>Domeniul de master: INGINERIE ŞI MANAGEMENT ÎN AGRICULTURĂ ŞI DEZVOLTARE RURALĂ</t>
  </si>
  <si>
    <t>Program de studiu: Managementul întregistrării sistematice în contextul dezvoltării rurale</t>
  </si>
  <si>
    <t>Forma de învățământ: Învățământ cu frecvență</t>
  </si>
  <si>
    <t>Cicilu de studii: Master</t>
  </si>
  <si>
    <t>Ciclu de studii: Master</t>
  </si>
  <si>
    <t>pentru anul II de studii, an universitar 2019/2020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</si>
</sst>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0.0"/>
  </numFmts>
  <fonts count="50">
    <font>
      <sz val="10"/>
      <color indexed="8"/>
      <name val="Arial"/>
      <family val="0"/>
    </font>
    <font>
      <sz val="11"/>
      <color indexed="8"/>
      <name val="Helvetica Neue"/>
      <family val="2"/>
    </font>
    <font>
      <b/>
      <sz val="10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Verdana"/>
      <family val="0"/>
    </font>
    <font>
      <b/>
      <sz val="10"/>
      <color indexed="8"/>
      <name val="Verdana"/>
      <family val="0"/>
    </font>
    <font>
      <b/>
      <sz val="4"/>
      <color indexed="8"/>
      <name val="Verdana"/>
      <family val="0"/>
    </font>
    <font>
      <sz val="4"/>
      <color indexed="8"/>
      <name val="Verdana"/>
      <family val="0"/>
    </font>
    <font>
      <sz val="6"/>
      <color indexed="8"/>
      <name val="Verdana"/>
      <family val="0"/>
    </font>
    <font>
      <b/>
      <sz val="5"/>
      <color indexed="8"/>
      <name val="Verdana"/>
      <family val="0"/>
    </font>
    <font>
      <b/>
      <sz val="6"/>
      <color indexed="8"/>
      <name val="Verdana"/>
      <family val="0"/>
    </font>
    <font>
      <sz val="11"/>
      <color indexed="12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12"/>
      <name val="Helvetica Neue"/>
      <family val="2"/>
    </font>
    <font>
      <i/>
      <sz val="11"/>
      <color indexed="23"/>
      <name val="Helvetica Neue"/>
      <family val="2"/>
    </font>
    <font>
      <sz val="11"/>
      <color indexed="17"/>
      <name val="Helvetica Neue"/>
      <family val="2"/>
    </font>
    <font>
      <b/>
      <sz val="15"/>
      <color indexed="13"/>
      <name val="Helvetica Neue"/>
      <family val="2"/>
    </font>
    <font>
      <b/>
      <sz val="13"/>
      <color indexed="13"/>
      <name val="Helvetica Neue"/>
      <family val="2"/>
    </font>
    <font>
      <b/>
      <sz val="11"/>
      <color indexed="13"/>
      <name val="Helvetica Neue"/>
      <family val="2"/>
    </font>
    <font>
      <u val="single"/>
      <sz val="10"/>
      <color indexed="11"/>
      <name val="Arial"/>
      <family val="0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b/>
      <sz val="18"/>
      <color indexed="13"/>
      <name val="Helvetica Neue"/>
      <family val="2"/>
    </font>
    <font>
      <b/>
      <sz val="11"/>
      <color indexed="8"/>
      <name val="Helvetica Neue"/>
      <family val="2"/>
    </font>
    <font>
      <sz val="11"/>
      <color indexed="53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sz val="11"/>
      <color rgb="FFFA7D00"/>
      <name val="Helvetica Neue"/>
      <family val="2"/>
    </font>
    <font>
      <sz val="11"/>
      <color rgb="FF9C0006"/>
      <name val="Helvetica Neue"/>
      <family val="2"/>
    </font>
    <font>
      <u val="single"/>
      <sz val="10"/>
      <color theme="10"/>
      <name val="Arial"/>
      <family val="0"/>
    </font>
    <font>
      <b/>
      <sz val="11"/>
      <color rgb="FF3F3F3F"/>
      <name val="Helvetica Neue"/>
      <family val="2"/>
    </font>
    <font>
      <sz val="11"/>
      <color rgb="FF3F3F76"/>
      <name val="Helvetica Neue"/>
      <family val="2"/>
    </font>
    <font>
      <sz val="11"/>
      <color rgb="FF9C6500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b/>
      <sz val="18"/>
      <color theme="3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b/>
      <sz val="11"/>
      <color theme="1"/>
      <name val="Helvetica Neue"/>
      <family val="2"/>
    </font>
    <font>
      <b/>
      <sz val="11"/>
      <color theme="0"/>
      <name val="Helvetica Neue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1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13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1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13"/>
      </bottom>
    </border>
    <border>
      <left style="thin">
        <color indexed="8"/>
      </left>
      <right style="medium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3"/>
      </bottom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8"/>
      </bottom>
    </border>
    <border>
      <left style="medium">
        <color indexed="8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13"/>
      </bottom>
    </border>
    <border>
      <left style="medium">
        <color indexed="8"/>
      </left>
      <right style="thin">
        <color indexed="13"/>
      </right>
      <top style="thin">
        <color indexed="13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13"/>
      </bottom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13"/>
      </bottom>
    </border>
    <border>
      <left style="medium">
        <color indexed="8"/>
      </left>
      <right style="thin">
        <color indexed="8"/>
      </right>
      <top style="thin">
        <color indexed="1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13"/>
      </right>
      <top style="thin">
        <color indexed="8"/>
      </top>
      <bottom style="medium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</border>
    <border>
      <left style="thin">
        <color indexed="1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</border>
    <border>
      <left style="thin">
        <color indexed="13"/>
      </left>
      <right style="medium">
        <color indexed="8"/>
      </right>
      <top style="thin">
        <color indexed="13"/>
      </top>
      <bottom style="thin">
        <color indexed="8"/>
      </bottom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7" borderId="3" applyNumberFormat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justify"/>
    </xf>
    <xf numFmtId="0" fontId="0" fillId="33" borderId="10" xfId="0" applyFont="1" applyFill="1" applyBorder="1" applyAlignment="1">
      <alignment/>
    </xf>
    <xf numFmtId="49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1" fontId="7" fillId="33" borderId="15" xfId="0" applyNumberFormat="1" applyFont="1" applyFill="1" applyBorder="1" applyAlignment="1">
      <alignment horizontal="center" vertical="top" wrapText="1"/>
    </xf>
    <xf numFmtId="1" fontId="7" fillId="33" borderId="16" xfId="0" applyNumberFormat="1" applyFont="1" applyFill="1" applyBorder="1" applyAlignment="1">
      <alignment horizontal="center" vertical="top" wrapText="1"/>
    </xf>
    <xf numFmtId="1" fontId="7" fillId="33" borderId="16" xfId="0" applyNumberFormat="1" applyFont="1" applyFill="1" applyBorder="1" applyAlignment="1">
      <alignment horizontal="center" vertical="center" wrapText="1"/>
    </xf>
    <xf numFmtId="166" fontId="7" fillId="33" borderId="16" xfId="0" applyNumberFormat="1" applyFont="1" applyFill="1" applyBorder="1" applyAlignment="1">
      <alignment horizontal="center" vertical="top" wrapText="1"/>
    </xf>
    <xf numFmtId="49" fontId="7" fillId="33" borderId="17" xfId="0" applyNumberFormat="1" applyFont="1" applyFill="1" applyBorder="1" applyAlignment="1">
      <alignment horizontal="center" vertical="top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166" fontId="6" fillId="33" borderId="16" xfId="0" applyNumberFormat="1" applyFont="1" applyFill="1" applyBorder="1" applyAlignment="1">
      <alignment horizontal="center" vertical="center" wrapText="1"/>
    </xf>
    <xf numFmtId="1" fontId="6" fillId="33" borderId="17" xfId="0" applyNumberFormat="1" applyFont="1" applyFill="1" applyBorder="1" applyAlignment="1">
      <alignment horizontal="center" vertical="center" wrapText="1"/>
    </xf>
    <xf numFmtId="1" fontId="7" fillId="33" borderId="12" xfId="0" applyNumberFormat="1" applyFont="1" applyFill="1" applyBorder="1" applyAlignment="1">
      <alignment horizontal="center"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" fontId="7" fillId="33" borderId="13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top" wrapText="1"/>
    </xf>
    <xf numFmtId="1" fontId="7" fillId="33" borderId="12" xfId="0" applyNumberFormat="1" applyFont="1" applyFill="1" applyBorder="1" applyAlignment="1">
      <alignment horizontal="center" vertical="center" wrapText="1"/>
    </xf>
    <xf numFmtId="1" fontId="6" fillId="33" borderId="13" xfId="0" applyNumberFormat="1" applyFont="1" applyFill="1" applyBorder="1" applyAlignment="1">
      <alignment horizontal="center" vertical="center" wrapText="1"/>
    </xf>
    <xf numFmtId="166" fontId="7" fillId="33" borderId="13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6" fillId="33" borderId="12" xfId="0" applyNumberFormat="1" applyFont="1" applyFill="1" applyBorder="1" applyAlignment="1">
      <alignment horizontal="center" vertical="center" wrapText="1"/>
    </xf>
    <xf numFmtId="166" fontId="6" fillId="33" borderId="13" xfId="0" applyNumberFormat="1" applyFont="1" applyFill="1" applyBorder="1" applyAlignment="1">
      <alignment horizontal="center"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/>
    </xf>
    <xf numFmtId="1" fontId="7" fillId="33" borderId="14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center"/>
    </xf>
    <xf numFmtId="1" fontId="7" fillId="33" borderId="18" xfId="0" applyNumberFormat="1" applyFont="1" applyFill="1" applyBorder="1" applyAlignment="1">
      <alignment horizontal="center" vertical="center" wrapText="1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3" fillId="33" borderId="23" xfId="0" applyNumberFormat="1" applyFont="1" applyFill="1" applyBorder="1" applyAlignment="1">
      <alignment horizontal="center" vertical="center" wrapText="1"/>
    </xf>
    <xf numFmtId="0" fontId="11" fillId="33" borderId="24" xfId="0" applyNumberFormat="1" applyFont="1" applyFill="1" applyBorder="1" applyAlignment="1">
      <alignment horizontal="center" vertical="center" wrapText="1"/>
    </xf>
    <xf numFmtId="0" fontId="13" fillId="34" borderId="24" xfId="0" applyNumberFormat="1" applyFont="1" applyFill="1" applyBorder="1" applyAlignment="1">
      <alignment horizontal="center" vertical="center" wrapText="1"/>
    </xf>
    <xf numFmtId="0" fontId="13" fillId="33" borderId="25" xfId="0" applyNumberFormat="1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4" xfId="0" applyNumberFormat="1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24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0" fillId="33" borderId="28" xfId="0" applyFont="1" applyFill="1" applyBorder="1" applyAlignment="1">
      <alignment/>
    </xf>
    <xf numFmtId="49" fontId="0" fillId="33" borderId="28" xfId="0" applyNumberFormat="1" applyFont="1" applyFill="1" applyBorder="1" applyAlignment="1">
      <alignment/>
    </xf>
    <xf numFmtId="0" fontId="11" fillId="33" borderId="28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 wrapText="1"/>
    </xf>
    <xf numFmtId="49" fontId="6" fillId="33" borderId="29" xfId="0" applyNumberFormat="1" applyFont="1" applyFill="1" applyBorder="1" applyAlignment="1">
      <alignment horizontal="center" vertical="center" wrapText="1"/>
    </xf>
    <xf numFmtId="1" fontId="6" fillId="33" borderId="30" xfId="0" applyNumberFormat="1" applyFont="1" applyFill="1" applyBorder="1" applyAlignment="1">
      <alignment horizontal="center" vertical="center" wrapText="1"/>
    </xf>
    <xf numFmtId="1" fontId="6" fillId="33" borderId="31" xfId="0" applyNumberFormat="1" applyFont="1" applyFill="1" applyBorder="1" applyAlignment="1">
      <alignment horizontal="center" vertical="center" wrapText="1"/>
    </xf>
    <xf numFmtId="1" fontId="6" fillId="33" borderId="32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left" vertical="top" wrapText="1"/>
    </xf>
    <xf numFmtId="49" fontId="9" fillId="33" borderId="33" xfId="0" applyNumberFormat="1" applyFont="1" applyFill="1" applyBorder="1" applyAlignment="1">
      <alignment horizontal="left" vertical="center" wrapText="1"/>
    </xf>
    <xf numFmtId="0" fontId="0" fillId="33" borderId="34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/>
    </xf>
    <xf numFmtId="1" fontId="6" fillId="33" borderId="29" xfId="0" applyNumberFormat="1" applyFont="1" applyFill="1" applyBorder="1" applyAlignment="1">
      <alignment horizontal="center" vertical="center" wrapText="1"/>
    </xf>
    <xf numFmtId="49" fontId="7" fillId="33" borderId="38" xfId="0" applyNumberFormat="1" applyFont="1" applyFill="1" applyBorder="1" applyAlignment="1">
      <alignment horizontal="center" vertical="center" wrapText="1"/>
    </xf>
    <xf numFmtId="0" fontId="0" fillId="33" borderId="30" xfId="0" applyFont="1" applyFill="1" applyBorder="1" applyAlignment="1">
      <alignment/>
    </xf>
    <xf numFmtId="49" fontId="6" fillId="33" borderId="39" xfId="0" applyNumberFormat="1" applyFont="1" applyFill="1" applyBorder="1" applyAlignment="1">
      <alignment horizontal="center" vertical="center" wrapText="1"/>
    </xf>
    <xf numFmtId="0" fontId="0" fillId="33" borderId="40" xfId="0" applyFont="1" applyFill="1" applyBorder="1" applyAlignment="1">
      <alignment/>
    </xf>
    <xf numFmtId="0" fontId="0" fillId="33" borderId="41" xfId="0" applyFont="1" applyFill="1" applyBorder="1" applyAlignment="1">
      <alignment/>
    </xf>
    <xf numFmtId="49" fontId="7" fillId="33" borderId="42" xfId="0" applyNumberFormat="1" applyFont="1" applyFill="1" applyBorder="1" applyAlignment="1">
      <alignment horizontal="center" vertical="center" wrapText="1"/>
    </xf>
    <xf numFmtId="0" fontId="0" fillId="33" borderId="43" xfId="0" applyFont="1" applyFill="1" applyBorder="1" applyAlignment="1">
      <alignment/>
    </xf>
    <xf numFmtId="49" fontId="8" fillId="33" borderId="44" xfId="0" applyNumberFormat="1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/>
    </xf>
    <xf numFmtId="49" fontId="6" fillId="35" borderId="45" xfId="0" applyNumberFormat="1" applyFont="1" applyFill="1" applyBorder="1" applyAlignment="1">
      <alignment horizontal="center" vertical="top" wrapText="1"/>
    </xf>
    <xf numFmtId="0" fontId="0" fillId="33" borderId="46" xfId="0" applyFont="1" applyFill="1" applyBorder="1" applyAlignment="1">
      <alignment/>
    </xf>
    <xf numFmtId="0" fontId="0" fillId="33" borderId="47" xfId="0" applyFont="1" applyFill="1" applyBorder="1" applyAlignment="1">
      <alignment/>
    </xf>
    <xf numFmtId="0" fontId="6" fillId="35" borderId="48" xfId="0" applyFont="1" applyFill="1" applyBorder="1" applyAlignment="1">
      <alignment horizontal="center" vertical="center" wrapText="1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51" xfId="0" applyFont="1" applyFill="1" applyBorder="1" applyAlignment="1">
      <alignment/>
    </xf>
    <xf numFmtId="49" fontId="6" fillId="33" borderId="33" xfId="0" applyNumberFormat="1" applyFont="1" applyFill="1" applyBorder="1" applyAlignment="1">
      <alignment horizontal="center" vertical="center" wrapText="1"/>
    </xf>
    <xf numFmtId="0" fontId="0" fillId="33" borderId="52" xfId="0" applyFont="1" applyFill="1" applyBorder="1" applyAlignment="1">
      <alignment/>
    </xf>
    <xf numFmtId="0" fontId="0" fillId="33" borderId="53" xfId="0" applyFont="1" applyFill="1" applyBorder="1" applyAlignment="1">
      <alignment/>
    </xf>
    <xf numFmtId="0" fontId="0" fillId="33" borderId="54" xfId="0" applyFont="1" applyFill="1" applyBorder="1" applyAlignment="1">
      <alignment/>
    </xf>
    <xf numFmtId="1" fontId="6" fillId="34" borderId="45" xfId="0" applyNumberFormat="1" applyFont="1" applyFill="1" applyBorder="1" applyAlignment="1">
      <alignment horizontal="center" vertical="center" wrapText="1"/>
    </xf>
    <xf numFmtId="0" fontId="0" fillId="33" borderId="55" xfId="0" applyFont="1" applyFill="1" applyBorder="1" applyAlignment="1">
      <alignment/>
    </xf>
    <xf numFmtId="0" fontId="0" fillId="33" borderId="56" xfId="0" applyFont="1" applyFill="1" applyBorder="1" applyAlignment="1">
      <alignment/>
    </xf>
    <xf numFmtId="49" fontId="7" fillId="33" borderId="29" xfId="0" applyNumberFormat="1" applyFont="1" applyFill="1" applyBorder="1" applyAlignment="1">
      <alignment horizontal="center" vertical="center" wrapText="1"/>
    </xf>
    <xf numFmtId="1" fontId="7" fillId="33" borderId="30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center" vertical="center" wrapText="1"/>
    </xf>
    <xf numFmtId="1" fontId="6" fillId="35" borderId="45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Ieșire" xfId="44"/>
    <cellStyle name="Intrare" xfId="45"/>
    <cellStyle name="Currency" xfId="46"/>
    <cellStyle name="Currency [0]" xfId="47"/>
    <cellStyle name="Neutru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C0C0C0"/>
      <rgbColor rgb="00FF99CC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PageLayoutView="0" workbookViewId="0" topLeftCell="A1">
      <selection activeCell="Y8" sqref="Y8"/>
    </sheetView>
  </sheetViews>
  <sheetFormatPr defaultColWidth="9.140625" defaultRowHeight="13.5" customHeight="1"/>
  <cols>
    <col min="1" max="1" width="4.421875" style="1" customWidth="1"/>
    <col min="2" max="2" width="37.7109375" style="1" customWidth="1"/>
    <col min="3" max="3" width="14.00390625" style="1" customWidth="1"/>
    <col min="4" max="7" width="5.00390625" style="1" customWidth="1"/>
    <col min="8" max="8" width="6.00390625" style="1" customWidth="1"/>
    <col min="9" max="9" width="5.00390625" style="1" customWidth="1"/>
    <col min="10" max="10" width="6.28125" style="1" customWidth="1"/>
    <col min="11" max="15" width="5.00390625" style="1" customWidth="1"/>
    <col min="16" max="16" width="6.00390625" style="1" customWidth="1"/>
    <col min="17" max="17" width="5.00390625" style="1" customWidth="1"/>
    <col min="18" max="18" width="6.421875" style="1" customWidth="1"/>
    <col min="19" max="19" width="5.00390625" style="1" customWidth="1"/>
    <col min="20" max="20" width="5.7109375" style="1" customWidth="1"/>
    <col min="21" max="22" width="5.00390625" style="1" customWidth="1"/>
    <col min="23" max="16384" width="8.8515625" style="1" customWidth="1"/>
  </cols>
  <sheetData>
    <row r="1" spans="1:22" ht="13.5" customHeight="1">
      <c r="A1" s="81" t="s">
        <v>0</v>
      </c>
      <c r="B1" s="82"/>
      <c r="C1" s="82"/>
      <c r="D1" s="8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customHeight="1">
      <c r="A2" s="81" t="s">
        <v>1</v>
      </c>
      <c r="B2" s="82"/>
      <c r="C2" s="82"/>
      <c r="D2" s="82"/>
      <c r="E2" s="2"/>
      <c r="F2" s="3"/>
      <c r="G2" s="3"/>
      <c r="H2" s="3"/>
      <c r="I2" s="3"/>
      <c r="J2" s="4"/>
      <c r="K2" s="4"/>
      <c r="L2" s="4"/>
      <c r="M2" s="4"/>
      <c r="N2" s="81" t="s">
        <v>2</v>
      </c>
      <c r="O2" s="82"/>
      <c r="P2" s="82"/>
      <c r="Q2" s="82"/>
      <c r="R2" s="82"/>
      <c r="S2" s="82"/>
      <c r="T2" s="82"/>
      <c r="U2" s="82"/>
      <c r="V2" s="82"/>
    </row>
    <row r="3" spans="1:22" ht="13.5" customHeight="1">
      <c r="A3" s="83" t="s">
        <v>84</v>
      </c>
      <c r="B3" s="84"/>
      <c r="C3" s="84"/>
      <c r="D3" s="84"/>
      <c r="E3" s="4"/>
      <c r="F3" s="3"/>
      <c r="G3" s="3"/>
      <c r="H3" s="3"/>
      <c r="I3" s="3"/>
      <c r="J3" s="4"/>
      <c r="K3" s="4"/>
      <c r="L3" s="4"/>
      <c r="M3" s="4"/>
      <c r="N3" s="87" t="s">
        <v>3</v>
      </c>
      <c r="O3" s="72"/>
      <c r="P3" s="72"/>
      <c r="Q3" s="72"/>
      <c r="R3" s="72"/>
      <c r="S3" s="72"/>
      <c r="T3" s="72"/>
      <c r="U3" s="72"/>
      <c r="V3" s="72"/>
    </row>
    <row r="4" spans="1:22" ht="13.5" customHeight="1">
      <c r="A4" s="5" t="s">
        <v>85</v>
      </c>
      <c r="B4" s="4"/>
      <c r="C4" s="4"/>
      <c r="D4" s="4"/>
      <c r="E4" s="4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 customHeight="1">
      <c r="A5" s="5" t="s">
        <v>88</v>
      </c>
      <c r="B5" s="4"/>
      <c r="C5" s="4"/>
      <c r="D5" s="4"/>
      <c r="E5" s="4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3.5" customHeight="1">
      <c r="A6" s="87" t="s">
        <v>86</v>
      </c>
      <c r="B6" s="72"/>
      <c r="C6" s="72"/>
      <c r="D6" s="72"/>
      <c r="E6" s="4"/>
      <c r="F6" s="6"/>
      <c r="G6" s="6"/>
      <c r="H6" s="6"/>
      <c r="I6" s="6"/>
      <c r="J6" s="4"/>
      <c r="K6" s="4"/>
      <c r="L6" s="4"/>
      <c r="M6" s="4"/>
      <c r="N6" s="87" t="s">
        <v>4</v>
      </c>
      <c r="O6" s="72"/>
      <c r="P6" s="72"/>
      <c r="Q6" s="72"/>
      <c r="R6" s="72"/>
      <c r="S6" s="72"/>
      <c r="T6" s="72"/>
      <c r="U6" s="72"/>
      <c r="V6" s="72"/>
    </row>
    <row r="7" spans="1:22" ht="13.5" customHeight="1">
      <c r="A7" s="87" t="s">
        <v>5</v>
      </c>
      <c r="B7" s="72"/>
      <c r="C7" s="72"/>
      <c r="D7" s="7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 t="s">
        <v>6</v>
      </c>
      <c r="V7" s="4"/>
    </row>
    <row r="8" spans="1:22" ht="14.25" customHeight="1">
      <c r="A8" s="85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15" customHeight="1">
      <c r="A9" s="7"/>
      <c r="B9" s="85" t="s">
        <v>8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" customHeight="1">
      <c r="A11" s="94" t="s">
        <v>9</v>
      </c>
      <c r="B11" s="96" t="s">
        <v>10</v>
      </c>
      <c r="C11" s="89" t="s">
        <v>11</v>
      </c>
      <c r="D11" s="91" t="s">
        <v>12</v>
      </c>
      <c r="E11" s="92"/>
      <c r="F11" s="92"/>
      <c r="G11" s="92"/>
      <c r="H11" s="92"/>
      <c r="I11" s="92"/>
      <c r="J11" s="92"/>
      <c r="K11" s="93"/>
      <c r="L11" s="91" t="s">
        <v>13</v>
      </c>
      <c r="M11" s="92"/>
      <c r="N11" s="92"/>
      <c r="O11" s="92"/>
      <c r="P11" s="92"/>
      <c r="Q11" s="92"/>
      <c r="R11" s="92"/>
      <c r="S11" s="93"/>
      <c r="T11" s="91" t="s">
        <v>14</v>
      </c>
      <c r="U11" s="92"/>
      <c r="V11" s="93"/>
    </row>
    <row r="12" spans="1:22" ht="24" customHeight="1">
      <c r="A12" s="95"/>
      <c r="B12" s="97"/>
      <c r="C12" s="90"/>
      <c r="D12" s="9" t="s">
        <v>15</v>
      </c>
      <c r="E12" s="10" t="s">
        <v>16</v>
      </c>
      <c r="F12" s="10" t="s">
        <v>17</v>
      </c>
      <c r="G12" s="10" t="s">
        <v>18</v>
      </c>
      <c r="H12" s="10" t="s">
        <v>19</v>
      </c>
      <c r="I12" s="10" t="s">
        <v>20</v>
      </c>
      <c r="J12" s="10" t="s">
        <v>21</v>
      </c>
      <c r="K12" s="11" t="s">
        <v>22</v>
      </c>
      <c r="L12" s="9" t="s">
        <v>15</v>
      </c>
      <c r="M12" s="10" t="s">
        <v>16</v>
      </c>
      <c r="N12" s="10" t="s">
        <v>17</v>
      </c>
      <c r="O12" s="10" t="s">
        <v>18</v>
      </c>
      <c r="P12" s="10" t="s">
        <v>19</v>
      </c>
      <c r="Q12" s="10" t="s">
        <v>20</v>
      </c>
      <c r="R12" s="10" t="s">
        <v>21</v>
      </c>
      <c r="S12" s="11" t="s">
        <v>23</v>
      </c>
      <c r="T12" s="9" t="s">
        <v>19</v>
      </c>
      <c r="U12" s="10" t="s">
        <v>20</v>
      </c>
      <c r="V12" s="11" t="s">
        <v>21</v>
      </c>
    </row>
    <row r="13" spans="1:22" ht="12" customHeight="1">
      <c r="A13" s="98" t="s">
        <v>24</v>
      </c>
      <c r="B13" s="99"/>
      <c r="C13" s="100"/>
      <c r="D13" s="101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</row>
    <row r="14" spans="1:22" ht="12" customHeight="1">
      <c r="A14" s="12">
        <v>1</v>
      </c>
      <c r="B14" s="13" t="s">
        <v>25</v>
      </c>
      <c r="C14" s="14" t="s">
        <v>26</v>
      </c>
      <c r="D14" s="15">
        <v>2</v>
      </c>
      <c r="E14" s="16">
        <v>1</v>
      </c>
      <c r="F14" s="16"/>
      <c r="G14" s="16"/>
      <c r="H14" s="17">
        <f>(D14*2.5+SUM(E14:G14)*1.5)*14</f>
        <v>91</v>
      </c>
      <c r="I14" s="18">
        <v>7</v>
      </c>
      <c r="J14" s="16">
        <v>85</v>
      </c>
      <c r="K14" s="19" t="s">
        <v>27</v>
      </c>
      <c r="L14" s="20"/>
      <c r="M14" s="21"/>
      <c r="N14" s="21"/>
      <c r="O14" s="21"/>
      <c r="P14" s="21"/>
      <c r="Q14" s="22"/>
      <c r="R14" s="21"/>
      <c r="S14" s="23"/>
      <c r="T14" s="20">
        <f aca="true" t="shared" si="0" ref="T14:V21">SUM(H14,P14)</f>
        <v>91</v>
      </c>
      <c r="U14" s="22">
        <f t="shared" si="0"/>
        <v>7</v>
      </c>
      <c r="V14" s="23">
        <f t="shared" si="0"/>
        <v>85</v>
      </c>
    </row>
    <row r="15" spans="1:22" ht="12" customHeight="1">
      <c r="A15" s="12">
        <v>2</v>
      </c>
      <c r="B15" s="13" t="s">
        <v>28</v>
      </c>
      <c r="C15" s="14" t="s">
        <v>29</v>
      </c>
      <c r="D15" s="24">
        <v>2</v>
      </c>
      <c r="E15" s="25">
        <v>1</v>
      </c>
      <c r="F15" s="25"/>
      <c r="G15" s="25"/>
      <c r="H15" s="26">
        <f>(D15*2.5+SUM(E15:G15)*1.5)*14</f>
        <v>91</v>
      </c>
      <c r="I15" s="27">
        <v>7</v>
      </c>
      <c r="J15" s="25">
        <v>85</v>
      </c>
      <c r="K15" s="14" t="s">
        <v>27</v>
      </c>
      <c r="L15" s="28"/>
      <c r="M15" s="26"/>
      <c r="N15" s="26"/>
      <c r="O15" s="26"/>
      <c r="P15" s="29"/>
      <c r="Q15" s="30"/>
      <c r="R15" s="29"/>
      <c r="S15" s="31"/>
      <c r="T15" s="32">
        <f t="shared" si="0"/>
        <v>91</v>
      </c>
      <c r="U15" s="33">
        <f t="shared" si="0"/>
        <v>7</v>
      </c>
      <c r="V15" s="34">
        <f t="shared" si="0"/>
        <v>85</v>
      </c>
    </row>
    <row r="16" spans="1:22" ht="24.75" customHeight="1">
      <c r="A16" s="12">
        <v>3</v>
      </c>
      <c r="B16" s="13" t="s">
        <v>30</v>
      </c>
      <c r="C16" s="14" t="s">
        <v>31</v>
      </c>
      <c r="D16" s="24">
        <v>3</v>
      </c>
      <c r="E16" s="25"/>
      <c r="F16" s="25"/>
      <c r="G16" s="25">
        <v>2</v>
      </c>
      <c r="H16" s="25">
        <f>(D16*2.5+SUM(E16:G16)*1.5)*14</f>
        <v>147</v>
      </c>
      <c r="I16" s="27">
        <v>9</v>
      </c>
      <c r="J16" s="25">
        <v>109</v>
      </c>
      <c r="K16" s="14" t="s">
        <v>27</v>
      </c>
      <c r="L16" s="28"/>
      <c r="M16" s="26"/>
      <c r="N16" s="26"/>
      <c r="O16" s="26"/>
      <c r="P16" s="29"/>
      <c r="Q16" s="30"/>
      <c r="R16" s="29"/>
      <c r="S16" s="31"/>
      <c r="T16" s="32">
        <f t="shared" si="0"/>
        <v>147</v>
      </c>
      <c r="U16" s="33">
        <f t="shared" si="0"/>
        <v>9</v>
      </c>
      <c r="V16" s="34">
        <f t="shared" si="0"/>
        <v>109</v>
      </c>
    </row>
    <row r="17" spans="1:22" ht="12" customHeight="1">
      <c r="A17" s="12">
        <v>4</v>
      </c>
      <c r="B17" s="13" t="s">
        <v>32</v>
      </c>
      <c r="C17" s="14" t="s">
        <v>33</v>
      </c>
      <c r="D17" s="24">
        <v>2</v>
      </c>
      <c r="E17" s="25">
        <v>1</v>
      </c>
      <c r="F17" s="25"/>
      <c r="G17" s="25"/>
      <c r="H17" s="26">
        <f>(D17*2.5+SUM(E17:G17)*1.5)*14</f>
        <v>91</v>
      </c>
      <c r="I17" s="27">
        <v>7</v>
      </c>
      <c r="J17" s="25">
        <v>85</v>
      </c>
      <c r="K17" s="14" t="s">
        <v>27</v>
      </c>
      <c r="L17" s="28"/>
      <c r="M17" s="26"/>
      <c r="N17" s="26"/>
      <c r="O17" s="26"/>
      <c r="P17" s="29"/>
      <c r="Q17" s="30"/>
      <c r="R17" s="29"/>
      <c r="S17" s="31"/>
      <c r="T17" s="32">
        <f t="shared" si="0"/>
        <v>91</v>
      </c>
      <c r="U17" s="33">
        <f t="shared" si="0"/>
        <v>7</v>
      </c>
      <c r="V17" s="34">
        <f t="shared" si="0"/>
        <v>85</v>
      </c>
    </row>
    <row r="18" spans="1:22" ht="12" customHeight="1">
      <c r="A18" s="12">
        <v>5</v>
      </c>
      <c r="B18" s="35" t="s">
        <v>34</v>
      </c>
      <c r="C18" s="14" t="s">
        <v>35</v>
      </c>
      <c r="D18" s="24"/>
      <c r="E18" s="25"/>
      <c r="F18" s="25"/>
      <c r="G18" s="25"/>
      <c r="H18" s="29"/>
      <c r="I18" s="27"/>
      <c r="J18" s="25"/>
      <c r="K18" s="36"/>
      <c r="L18" s="24">
        <v>2</v>
      </c>
      <c r="M18" s="25"/>
      <c r="N18" s="25"/>
      <c r="O18" s="26">
        <v>1</v>
      </c>
      <c r="P18" s="26">
        <f>(L18*2.5+SUM(M18:O18)*1.5)*14</f>
        <v>91</v>
      </c>
      <c r="Q18" s="27">
        <v>7</v>
      </c>
      <c r="R18" s="25">
        <v>86</v>
      </c>
      <c r="S18" s="14" t="s">
        <v>27</v>
      </c>
      <c r="T18" s="32">
        <f t="shared" si="0"/>
        <v>91</v>
      </c>
      <c r="U18" s="33">
        <f t="shared" si="0"/>
        <v>7</v>
      </c>
      <c r="V18" s="34">
        <f t="shared" si="0"/>
        <v>86</v>
      </c>
    </row>
    <row r="19" spans="1:22" ht="12" customHeight="1">
      <c r="A19" s="12">
        <v>6</v>
      </c>
      <c r="B19" s="13" t="s">
        <v>36</v>
      </c>
      <c r="C19" s="14" t="s">
        <v>37</v>
      </c>
      <c r="D19" s="24"/>
      <c r="E19" s="25"/>
      <c r="F19" s="25"/>
      <c r="G19" s="25"/>
      <c r="H19" s="29"/>
      <c r="I19" s="27"/>
      <c r="J19" s="25"/>
      <c r="K19" s="36"/>
      <c r="L19" s="24">
        <v>2</v>
      </c>
      <c r="M19" s="25"/>
      <c r="N19" s="25">
        <v>2</v>
      </c>
      <c r="O19" s="26"/>
      <c r="P19" s="26">
        <f>(L19*2.5+SUM(M19:O19)*1.5)*14</f>
        <v>112</v>
      </c>
      <c r="Q19" s="27">
        <v>8</v>
      </c>
      <c r="R19" s="25">
        <v>96</v>
      </c>
      <c r="S19" s="14" t="s">
        <v>27</v>
      </c>
      <c r="T19" s="32">
        <f t="shared" si="0"/>
        <v>112</v>
      </c>
      <c r="U19" s="33">
        <f t="shared" si="0"/>
        <v>8</v>
      </c>
      <c r="V19" s="34">
        <f t="shared" si="0"/>
        <v>96</v>
      </c>
    </row>
    <row r="20" spans="1:22" ht="26.25" customHeight="1">
      <c r="A20" s="12">
        <v>7</v>
      </c>
      <c r="B20" s="13" t="s">
        <v>38</v>
      </c>
      <c r="C20" s="37" t="s">
        <v>39</v>
      </c>
      <c r="D20" s="24"/>
      <c r="E20" s="25"/>
      <c r="F20" s="25"/>
      <c r="G20" s="25"/>
      <c r="H20" s="29"/>
      <c r="I20" s="30"/>
      <c r="J20" s="29"/>
      <c r="K20" s="31"/>
      <c r="L20" s="24">
        <v>2</v>
      </c>
      <c r="M20" s="25"/>
      <c r="N20" s="25">
        <v>2</v>
      </c>
      <c r="O20" s="26"/>
      <c r="P20" s="26">
        <f>(L20*2.5+SUM(M20:O20)*1.5)*14</f>
        <v>112</v>
      </c>
      <c r="Q20" s="27">
        <v>8</v>
      </c>
      <c r="R20" s="25">
        <v>96</v>
      </c>
      <c r="S20" s="14" t="s">
        <v>27</v>
      </c>
      <c r="T20" s="32">
        <f t="shared" si="0"/>
        <v>112</v>
      </c>
      <c r="U20" s="33">
        <f t="shared" si="0"/>
        <v>8</v>
      </c>
      <c r="V20" s="34">
        <f t="shared" si="0"/>
        <v>96</v>
      </c>
    </row>
    <row r="21" spans="1:22" ht="12.75" customHeight="1">
      <c r="A21" s="12">
        <v>8</v>
      </c>
      <c r="B21" s="13" t="s">
        <v>40</v>
      </c>
      <c r="C21" s="14" t="s">
        <v>41</v>
      </c>
      <c r="D21" s="24"/>
      <c r="E21" s="25"/>
      <c r="F21" s="25"/>
      <c r="G21" s="25"/>
      <c r="H21" s="29"/>
      <c r="I21" s="30"/>
      <c r="J21" s="29"/>
      <c r="K21" s="31"/>
      <c r="L21" s="24">
        <v>2</v>
      </c>
      <c r="M21" s="25"/>
      <c r="N21" s="25">
        <v>1</v>
      </c>
      <c r="O21" s="26"/>
      <c r="P21" s="26">
        <f>(L21*2.5+SUM(M21:O21)*1.5)*14</f>
        <v>91</v>
      </c>
      <c r="Q21" s="27">
        <v>7</v>
      </c>
      <c r="R21" s="25">
        <v>86</v>
      </c>
      <c r="S21" s="14" t="s">
        <v>27</v>
      </c>
      <c r="T21" s="32">
        <f t="shared" si="0"/>
        <v>91</v>
      </c>
      <c r="U21" s="33">
        <f t="shared" si="0"/>
        <v>7</v>
      </c>
      <c r="V21" s="34">
        <f t="shared" si="0"/>
        <v>86</v>
      </c>
    </row>
    <row r="22" spans="1:22" ht="12" customHeight="1">
      <c r="A22" s="105" t="s">
        <v>42</v>
      </c>
      <c r="B22" s="75"/>
      <c r="C22" s="76"/>
      <c r="D22" s="32">
        <f>SUM(D14:D21)</f>
        <v>9</v>
      </c>
      <c r="E22" s="29">
        <f>SUM(E14:E21)</f>
        <v>3</v>
      </c>
      <c r="F22" s="29">
        <f>SUM(F14:F21)</f>
        <v>0</v>
      </c>
      <c r="G22" s="25">
        <f>SUM(G15:G21)</f>
        <v>2</v>
      </c>
      <c r="H22" s="70">
        <f>SUM(H14:H21)</f>
        <v>420</v>
      </c>
      <c r="I22" s="70">
        <f>SUM(I14:I21)</f>
        <v>30</v>
      </c>
      <c r="J22" s="70">
        <f>SUM(J14:J21)</f>
        <v>364</v>
      </c>
      <c r="K22" s="68" t="s">
        <v>43</v>
      </c>
      <c r="L22" s="32">
        <f aca="true" t="shared" si="1" ref="L22:R22">SUM(L14:L21)</f>
        <v>8</v>
      </c>
      <c r="M22" s="29">
        <f t="shared" si="1"/>
        <v>0</v>
      </c>
      <c r="N22" s="29">
        <f t="shared" si="1"/>
        <v>5</v>
      </c>
      <c r="O22" s="29">
        <f t="shared" si="1"/>
        <v>1</v>
      </c>
      <c r="P22" s="70">
        <f t="shared" si="1"/>
        <v>406</v>
      </c>
      <c r="Q22" s="70">
        <f t="shared" si="1"/>
        <v>30</v>
      </c>
      <c r="R22" s="70">
        <f t="shared" si="1"/>
        <v>364</v>
      </c>
      <c r="S22" s="68" t="s">
        <v>43</v>
      </c>
      <c r="T22" s="32">
        <f>SUM(T14:T21)</f>
        <v>826</v>
      </c>
      <c r="U22" s="70">
        <f>SUM(U14:U21)</f>
        <v>60</v>
      </c>
      <c r="V22" s="88">
        <f>SUM(J22,R22)</f>
        <v>728</v>
      </c>
    </row>
    <row r="23" spans="1:22" ht="20.25" customHeight="1">
      <c r="A23" s="106"/>
      <c r="B23" s="107"/>
      <c r="C23" s="108"/>
      <c r="D23" s="109">
        <f>SUM(D22:G22)</f>
        <v>14</v>
      </c>
      <c r="E23" s="99"/>
      <c r="F23" s="110"/>
      <c r="G23" s="111"/>
      <c r="H23" s="71"/>
      <c r="I23" s="71"/>
      <c r="J23" s="71"/>
      <c r="K23" s="69"/>
      <c r="L23" s="109">
        <f>SUM(L22:O22)</f>
        <v>14</v>
      </c>
      <c r="M23" s="99"/>
      <c r="N23" s="110"/>
      <c r="O23" s="111"/>
      <c r="P23" s="71"/>
      <c r="Q23" s="71"/>
      <c r="R23" s="71"/>
      <c r="S23" s="69"/>
      <c r="T23" s="38">
        <f>ABS(T22/28)</f>
        <v>29.5</v>
      </c>
      <c r="U23" s="71"/>
      <c r="V23" s="69"/>
    </row>
    <row r="24" spans="1:22" ht="22.5" customHeight="1">
      <c r="A24" s="74" t="s">
        <v>44</v>
      </c>
      <c r="B24" s="75"/>
      <c r="C24" s="76"/>
      <c r="D24" s="39" t="s">
        <v>45</v>
      </c>
      <c r="E24" s="40" t="s">
        <v>46</v>
      </c>
      <c r="F24" s="40" t="s">
        <v>47</v>
      </c>
      <c r="G24" s="40" t="s">
        <v>48</v>
      </c>
      <c r="H24" s="40" t="s">
        <v>49</v>
      </c>
      <c r="I24" s="40" t="s">
        <v>50</v>
      </c>
      <c r="J24" s="40" t="s">
        <v>51</v>
      </c>
      <c r="K24" s="41"/>
      <c r="L24" s="39" t="s">
        <v>45</v>
      </c>
      <c r="M24" s="40" t="s">
        <v>46</v>
      </c>
      <c r="N24" s="40" t="s">
        <v>47</v>
      </c>
      <c r="O24" s="40" t="s">
        <v>52</v>
      </c>
      <c r="P24" s="40" t="s">
        <v>53</v>
      </c>
      <c r="Q24" s="40" t="s">
        <v>50</v>
      </c>
      <c r="R24" s="40" t="s">
        <v>54</v>
      </c>
      <c r="S24" s="42"/>
      <c r="T24" s="43"/>
      <c r="U24" s="44"/>
      <c r="V24" s="45"/>
    </row>
    <row r="25" spans="1:22" ht="17.25" customHeight="1">
      <c r="A25" s="77"/>
      <c r="B25" s="78"/>
      <c r="C25" s="79"/>
      <c r="D25" s="46">
        <v>560</v>
      </c>
      <c r="E25" s="47">
        <v>40</v>
      </c>
      <c r="F25" s="47">
        <v>14</v>
      </c>
      <c r="G25" s="48">
        <f>SUM(D23)</f>
        <v>14</v>
      </c>
      <c r="H25" s="47">
        <f>ABS(F25*G25)</f>
        <v>196</v>
      </c>
      <c r="I25" s="47">
        <f>ABS(E25-G25)</f>
        <v>26</v>
      </c>
      <c r="J25" s="49">
        <f>ABS(F25*I25)</f>
        <v>364</v>
      </c>
      <c r="K25" s="50"/>
      <c r="L25" s="46">
        <v>560</v>
      </c>
      <c r="M25" s="47">
        <v>40</v>
      </c>
      <c r="N25" s="47">
        <v>14</v>
      </c>
      <c r="O25" s="48">
        <f>SUM(L23)</f>
        <v>14</v>
      </c>
      <c r="P25" s="47">
        <f>ABS(N25*O25)</f>
        <v>196</v>
      </c>
      <c r="Q25" s="47">
        <f>ABS(M25-O25)</f>
        <v>26</v>
      </c>
      <c r="R25" s="51">
        <f>ABS(N25*Q25)</f>
        <v>364</v>
      </c>
      <c r="S25" s="52"/>
      <c r="T25" s="53"/>
      <c r="U25" s="54"/>
      <c r="V25" s="55"/>
    </row>
    <row r="26" spans="1:22" ht="10.5" customHeight="1">
      <c r="A26" s="56"/>
      <c r="B26" s="57" t="s">
        <v>6</v>
      </c>
      <c r="C26" s="56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6"/>
      <c r="U26" s="56"/>
      <c r="V26" s="56"/>
    </row>
    <row r="27" spans="1:22" ht="12" customHeight="1">
      <c r="A27" s="4"/>
      <c r="B27" s="80"/>
      <c r="C27" s="80"/>
      <c r="D27" s="5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73" t="s">
        <v>55</v>
      </c>
      <c r="Q27" s="66"/>
      <c r="R27" s="66"/>
      <c r="S27" s="66"/>
      <c r="T27" s="61"/>
      <c r="U27" s="61"/>
      <c r="V27" s="61"/>
    </row>
    <row r="28" spans="1:22" ht="15" customHeight="1">
      <c r="A28" s="4"/>
      <c r="B28" s="67" t="s">
        <v>77</v>
      </c>
      <c r="C28" s="67"/>
      <c r="D28" s="59"/>
      <c r="E28" s="4"/>
      <c r="F28" s="4"/>
      <c r="G28" s="4"/>
      <c r="H28" s="72"/>
      <c r="I28" s="72"/>
      <c r="J28" s="72"/>
      <c r="K28" s="72"/>
      <c r="L28" s="72"/>
      <c r="M28" s="72"/>
      <c r="N28" s="72"/>
      <c r="O28" s="4"/>
      <c r="P28" s="65" t="s">
        <v>56</v>
      </c>
      <c r="Q28" s="66"/>
      <c r="R28" s="66"/>
      <c r="S28" s="66"/>
      <c r="T28" s="66"/>
      <c r="U28" s="60"/>
      <c r="V28" s="60"/>
    </row>
    <row r="29" spans="1:22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  <c r="Q29" s="4"/>
      <c r="R29" s="62"/>
      <c r="S29" s="4"/>
      <c r="T29" s="4"/>
      <c r="U29" s="4"/>
      <c r="V29" s="4"/>
    </row>
    <row r="30" spans="1:22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</sheetData>
  <sheetProtection/>
  <mergeCells count="37">
    <mergeCell ref="R22:R23"/>
    <mergeCell ref="U22:U23"/>
    <mergeCell ref="J22:J23"/>
    <mergeCell ref="A22:C23"/>
    <mergeCell ref="H22:H23"/>
    <mergeCell ref="D23:G23"/>
    <mergeCell ref="L23:O23"/>
    <mergeCell ref="Q22:Q23"/>
    <mergeCell ref="V22:V23"/>
    <mergeCell ref="C11:C12"/>
    <mergeCell ref="A8:V8"/>
    <mergeCell ref="D11:K11"/>
    <mergeCell ref="T11:V11"/>
    <mergeCell ref="A11:A12"/>
    <mergeCell ref="B11:B12"/>
    <mergeCell ref="L11:S11"/>
    <mergeCell ref="A13:C13"/>
    <mergeCell ref="D13:V13"/>
    <mergeCell ref="A1:D1"/>
    <mergeCell ref="A2:D2"/>
    <mergeCell ref="A3:D3"/>
    <mergeCell ref="B9:V9"/>
    <mergeCell ref="A6:D6"/>
    <mergeCell ref="N6:V6"/>
    <mergeCell ref="N3:V3"/>
    <mergeCell ref="N2:V2"/>
    <mergeCell ref="A7:D7"/>
    <mergeCell ref="P28:T28"/>
    <mergeCell ref="B28:C28"/>
    <mergeCell ref="S22:S23"/>
    <mergeCell ref="K22:K23"/>
    <mergeCell ref="P22:P23"/>
    <mergeCell ref="H28:N28"/>
    <mergeCell ref="P27:S27"/>
    <mergeCell ref="A24:C25"/>
    <mergeCell ref="B27:C27"/>
    <mergeCell ref="I22:I23"/>
  </mergeCells>
  <printOptions/>
  <pageMargins left="0.354331" right="0.275591" top="0.511811" bottom="0.23622" header="0.511811" footer="0.23622"/>
  <pageSetup fitToHeight="1" fitToWidth="1" horizontalDpi="600" verticalDpi="600" orientation="landscape" scale="91"/>
  <headerFooter>
    <oddHeader>&amp;R&amp;"Arial,Regular"&amp;10&amp;K000000</oddHeader>
    <oddFooter>&amp;C&amp;"Helvetica Neue,Regular"&amp;12&amp;K000000&amp;P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showGridLines="0" zoomScalePageLayoutView="0" workbookViewId="0" topLeftCell="A1">
      <selection activeCell="Y12" sqref="Y12"/>
    </sheetView>
  </sheetViews>
  <sheetFormatPr defaultColWidth="9.140625" defaultRowHeight="13.5" customHeight="1"/>
  <cols>
    <col min="1" max="1" width="4.421875" style="1" customWidth="1"/>
    <col min="2" max="2" width="37.7109375" style="1" customWidth="1"/>
    <col min="3" max="3" width="14.00390625" style="1" customWidth="1"/>
    <col min="4" max="7" width="5.00390625" style="1" customWidth="1"/>
    <col min="8" max="8" width="6.00390625" style="1" customWidth="1"/>
    <col min="9" max="9" width="5.00390625" style="1" customWidth="1"/>
    <col min="10" max="10" width="6.28125" style="1" customWidth="1"/>
    <col min="11" max="15" width="5.00390625" style="1" customWidth="1"/>
    <col min="16" max="16" width="6.00390625" style="1" customWidth="1"/>
    <col min="17" max="17" width="5.00390625" style="1" customWidth="1"/>
    <col min="18" max="18" width="6.421875" style="1" customWidth="1"/>
    <col min="19" max="19" width="5.00390625" style="1" customWidth="1"/>
    <col min="20" max="20" width="5.7109375" style="1" customWidth="1"/>
    <col min="21" max="22" width="5.00390625" style="1" customWidth="1"/>
    <col min="23" max="16384" width="8.8515625" style="1" customWidth="1"/>
  </cols>
  <sheetData>
    <row r="1" spans="1:22" ht="13.5" customHeight="1">
      <c r="A1" s="81" t="s">
        <v>0</v>
      </c>
      <c r="B1" s="82"/>
      <c r="C1" s="82"/>
      <c r="D1" s="82"/>
      <c r="E1" s="2"/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3.5" customHeight="1">
      <c r="A2" s="81" t="s">
        <v>1</v>
      </c>
      <c r="B2" s="82"/>
      <c r="C2" s="82"/>
      <c r="D2" s="82"/>
      <c r="E2" s="2"/>
      <c r="F2" s="3"/>
      <c r="G2" s="3"/>
      <c r="H2" s="3"/>
      <c r="I2" s="3"/>
      <c r="J2" s="4"/>
      <c r="K2" s="4"/>
      <c r="L2" s="4"/>
      <c r="M2" s="4"/>
      <c r="N2" s="81" t="s">
        <v>2</v>
      </c>
      <c r="O2" s="82"/>
      <c r="P2" s="82"/>
      <c r="Q2" s="82"/>
      <c r="R2" s="82"/>
      <c r="S2" s="82"/>
      <c r="T2" s="82"/>
      <c r="U2" s="82"/>
      <c r="V2" s="82"/>
    </row>
    <row r="3" spans="1:22" ht="13.5" customHeight="1">
      <c r="A3" s="83" t="s">
        <v>84</v>
      </c>
      <c r="B3" s="84"/>
      <c r="C3" s="84"/>
      <c r="D3" s="84"/>
      <c r="E3" s="4"/>
      <c r="F3" s="3"/>
      <c r="G3" s="3"/>
      <c r="H3" s="3"/>
      <c r="I3" s="3"/>
      <c r="J3" s="4"/>
      <c r="K3" s="4"/>
      <c r="L3" s="4"/>
      <c r="M3" s="4"/>
      <c r="N3" s="87" t="s">
        <v>3</v>
      </c>
      <c r="O3" s="72"/>
      <c r="P3" s="72"/>
      <c r="Q3" s="72"/>
      <c r="R3" s="72"/>
      <c r="S3" s="72"/>
      <c r="T3" s="72"/>
      <c r="U3" s="72"/>
      <c r="V3" s="72"/>
    </row>
    <row r="4" spans="1:22" ht="13.5" customHeight="1">
      <c r="A4" s="5" t="s">
        <v>85</v>
      </c>
      <c r="B4" s="4"/>
      <c r="C4" s="4"/>
      <c r="D4" s="4"/>
      <c r="E4" s="4"/>
      <c r="F4" s="3"/>
      <c r="G4" s="3"/>
      <c r="H4" s="3"/>
      <c r="I4" s="3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3.5" customHeight="1">
      <c r="A5" s="5" t="s">
        <v>87</v>
      </c>
      <c r="B5" s="4"/>
      <c r="C5" s="4"/>
      <c r="D5" s="4"/>
      <c r="E5" s="4"/>
      <c r="F5" s="3"/>
      <c r="G5" s="3"/>
      <c r="H5" s="3"/>
      <c r="I5" s="3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3.5" customHeight="1">
      <c r="A6" s="87" t="s">
        <v>86</v>
      </c>
      <c r="B6" s="72"/>
      <c r="C6" s="72"/>
      <c r="D6" s="72"/>
      <c r="E6" s="4"/>
      <c r="F6" s="6"/>
      <c r="G6" s="6"/>
      <c r="H6" s="6"/>
      <c r="I6" s="6"/>
      <c r="J6" s="4"/>
      <c r="K6" s="4"/>
      <c r="L6" s="4"/>
      <c r="M6" s="4"/>
      <c r="N6" s="87" t="s">
        <v>57</v>
      </c>
      <c r="O6" s="72"/>
      <c r="P6" s="72"/>
      <c r="Q6" s="72"/>
      <c r="R6" s="72"/>
      <c r="S6" s="72"/>
      <c r="T6" s="72"/>
      <c r="U6" s="72"/>
      <c r="V6" s="72"/>
    </row>
    <row r="7" spans="1:22" ht="13.5" customHeight="1">
      <c r="A7" s="87" t="s">
        <v>5</v>
      </c>
      <c r="B7" s="72"/>
      <c r="C7" s="72"/>
      <c r="D7" s="72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 t="s">
        <v>6</v>
      </c>
      <c r="V7" s="4"/>
    </row>
    <row r="8" spans="1:22" ht="14.25" customHeight="1">
      <c r="A8" s="85" t="s">
        <v>7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</row>
    <row r="9" spans="1:22" ht="15" customHeight="1">
      <c r="A9" s="7"/>
      <c r="B9" s="85" t="s">
        <v>89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</row>
    <row r="10" spans="1:22" ht="7.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" customHeight="1">
      <c r="A11" s="94" t="s">
        <v>9</v>
      </c>
      <c r="B11" s="96" t="s">
        <v>10</v>
      </c>
      <c r="C11" s="89" t="s">
        <v>11</v>
      </c>
      <c r="D11" s="91" t="s">
        <v>58</v>
      </c>
      <c r="E11" s="92"/>
      <c r="F11" s="92"/>
      <c r="G11" s="92"/>
      <c r="H11" s="92"/>
      <c r="I11" s="92"/>
      <c r="J11" s="92"/>
      <c r="K11" s="93"/>
      <c r="L11" s="91" t="s">
        <v>59</v>
      </c>
      <c r="M11" s="92"/>
      <c r="N11" s="92"/>
      <c r="O11" s="92"/>
      <c r="P11" s="92"/>
      <c r="Q11" s="92"/>
      <c r="R11" s="92"/>
      <c r="S11" s="93"/>
      <c r="T11" s="91" t="s">
        <v>14</v>
      </c>
      <c r="U11" s="92"/>
      <c r="V11" s="93"/>
    </row>
    <row r="12" spans="1:22" ht="24" customHeight="1">
      <c r="A12" s="95"/>
      <c r="B12" s="97"/>
      <c r="C12" s="90"/>
      <c r="D12" s="9" t="s">
        <v>15</v>
      </c>
      <c r="E12" s="10" t="s">
        <v>16</v>
      </c>
      <c r="F12" s="10" t="s">
        <v>17</v>
      </c>
      <c r="G12" s="10" t="s">
        <v>18</v>
      </c>
      <c r="H12" s="10" t="s">
        <v>19</v>
      </c>
      <c r="I12" s="10" t="s">
        <v>20</v>
      </c>
      <c r="J12" s="10" t="s">
        <v>21</v>
      </c>
      <c r="K12" s="11" t="s">
        <v>22</v>
      </c>
      <c r="L12" s="9" t="s">
        <v>15</v>
      </c>
      <c r="M12" s="10" t="s">
        <v>16</v>
      </c>
      <c r="N12" s="10" t="s">
        <v>17</v>
      </c>
      <c r="O12" s="10" t="s">
        <v>18</v>
      </c>
      <c r="P12" s="10" t="s">
        <v>19</v>
      </c>
      <c r="Q12" s="10" t="s">
        <v>20</v>
      </c>
      <c r="R12" s="10" t="s">
        <v>21</v>
      </c>
      <c r="S12" s="11" t="s">
        <v>23</v>
      </c>
      <c r="T12" s="9" t="s">
        <v>19</v>
      </c>
      <c r="U12" s="10" t="s">
        <v>20</v>
      </c>
      <c r="V12" s="11" t="s">
        <v>21</v>
      </c>
    </row>
    <row r="13" spans="1:22" ht="12" customHeight="1">
      <c r="A13" s="98" t="s">
        <v>24</v>
      </c>
      <c r="B13" s="99"/>
      <c r="C13" s="100"/>
      <c r="D13" s="101"/>
      <c r="E13" s="102"/>
      <c r="F13" s="103"/>
      <c r="G13" s="103"/>
      <c r="H13" s="103"/>
      <c r="I13" s="110"/>
      <c r="J13" s="110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4"/>
    </row>
    <row r="14" spans="1:22" ht="12" customHeight="1">
      <c r="A14" s="12">
        <v>1</v>
      </c>
      <c r="B14" s="13" t="s">
        <v>60</v>
      </c>
      <c r="C14" s="14" t="s">
        <v>61</v>
      </c>
      <c r="D14" s="15">
        <v>3</v>
      </c>
      <c r="E14" s="16"/>
      <c r="F14" s="16">
        <v>1</v>
      </c>
      <c r="G14" s="16"/>
      <c r="H14" s="17">
        <f>(D14*2.5+SUM(E14:G14)*1.5)*14</f>
        <v>126</v>
      </c>
      <c r="I14" s="27">
        <v>7</v>
      </c>
      <c r="J14" s="25">
        <v>90</v>
      </c>
      <c r="K14" s="19" t="s">
        <v>27</v>
      </c>
      <c r="L14" s="20"/>
      <c r="M14" s="21"/>
      <c r="N14" s="21"/>
      <c r="O14" s="21"/>
      <c r="P14" s="21"/>
      <c r="Q14" s="22"/>
      <c r="R14" s="21"/>
      <c r="S14" s="23"/>
      <c r="T14" s="20">
        <v>96</v>
      </c>
      <c r="U14" s="22">
        <v>8</v>
      </c>
      <c r="V14" s="23">
        <f aca="true" t="shared" si="0" ref="V14:V20">SUM(J14,R14)</f>
        <v>90</v>
      </c>
    </row>
    <row r="15" spans="1:22" ht="12" customHeight="1">
      <c r="A15" s="12">
        <v>2</v>
      </c>
      <c r="B15" s="13" t="s">
        <v>62</v>
      </c>
      <c r="C15" s="14" t="s">
        <v>63</v>
      </c>
      <c r="D15" s="24">
        <v>2</v>
      </c>
      <c r="E15" s="25"/>
      <c r="F15" s="25"/>
      <c r="G15" s="25">
        <v>1</v>
      </c>
      <c r="H15" s="26">
        <f>(D15*2.5+SUM(E15:G15)*1.5)*14</f>
        <v>91</v>
      </c>
      <c r="I15" s="27">
        <v>7</v>
      </c>
      <c r="J15" s="25">
        <v>80</v>
      </c>
      <c r="K15" s="14" t="s">
        <v>27</v>
      </c>
      <c r="L15" s="28"/>
      <c r="M15" s="26"/>
      <c r="N15" s="26"/>
      <c r="O15" s="26"/>
      <c r="P15" s="29"/>
      <c r="Q15" s="30"/>
      <c r="R15" s="29"/>
      <c r="S15" s="31"/>
      <c r="T15" s="32">
        <v>86</v>
      </c>
      <c r="U15" s="33">
        <v>7</v>
      </c>
      <c r="V15" s="34">
        <f t="shared" si="0"/>
        <v>80</v>
      </c>
    </row>
    <row r="16" spans="1:22" ht="12" customHeight="1">
      <c r="A16" s="12">
        <v>3</v>
      </c>
      <c r="B16" s="13" t="s">
        <v>64</v>
      </c>
      <c r="C16" s="14" t="s">
        <v>65</v>
      </c>
      <c r="D16" s="24">
        <v>2</v>
      </c>
      <c r="E16" s="25"/>
      <c r="F16" s="25">
        <v>1</v>
      </c>
      <c r="G16" s="25"/>
      <c r="H16" s="25">
        <f>(D16*2.5+SUM(E16:G16)*1.5)*14</f>
        <v>91</v>
      </c>
      <c r="I16" s="27">
        <v>7</v>
      </c>
      <c r="J16" s="25">
        <v>80</v>
      </c>
      <c r="K16" s="14" t="s">
        <v>27</v>
      </c>
      <c r="L16" s="28"/>
      <c r="M16" s="26"/>
      <c r="N16" s="26"/>
      <c r="O16" s="26"/>
      <c r="P16" s="29"/>
      <c r="Q16" s="30"/>
      <c r="R16" s="29"/>
      <c r="S16" s="31"/>
      <c r="T16" s="32">
        <v>86</v>
      </c>
      <c r="U16" s="33">
        <v>7</v>
      </c>
      <c r="V16" s="34">
        <f t="shared" si="0"/>
        <v>80</v>
      </c>
    </row>
    <row r="17" spans="1:22" ht="12" customHeight="1">
      <c r="A17" s="12">
        <v>4</v>
      </c>
      <c r="B17" s="13" t="s">
        <v>66</v>
      </c>
      <c r="C17" s="14" t="s">
        <v>67</v>
      </c>
      <c r="D17" s="24">
        <v>2</v>
      </c>
      <c r="E17" s="25"/>
      <c r="F17" s="25">
        <v>2</v>
      </c>
      <c r="G17" s="25"/>
      <c r="H17" s="26">
        <f>(D17*2.5+SUM(E17:G17)*1.5)*14</f>
        <v>112</v>
      </c>
      <c r="I17" s="27">
        <v>7</v>
      </c>
      <c r="J17" s="25">
        <v>90</v>
      </c>
      <c r="K17" s="14" t="s">
        <v>27</v>
      </c>
      <c r="L17" s="28"/>
      <c r="M17" s="26"/>
      <c r="N17" s="26"/>
      <c r="O17" s="26"/>
      <c r="P17" s="29"/>
      <c r="Q17" s="30"/>
      <c r="R17" s="29"/>
      <c r="S17" s="31"/>
      <c r="T17" s="32">
        <v>96</v>
      </c>
      <c r="U17" s="33">
        <v>8</v>
      </c>
      <c r="V17" s="34">
        <f t="shared" si="0"/>
        <v>90</v>
      </c>
    </row>
    <row r="18" spans="1:22" ht="12" customHeight="1">
      <c r="A18" s="12">
        <v>5</v>
      </c>
      <c r="B18" s="13" t="s">
        <v>68</v>
      </c>
      <c r="C18" s="14" t="s">
        <v>69</v>
      </c>
      <c r="D18" s="24">
        <v>1</v>
      </c>
      <c r="E18" s="25"/>
      <c r="F18" s="25"/>
      <c r="G18" s="25"/>
      <c r="H18" s="26">
        <f>(D18*2.5+SUM(E18:G18)*1.5)*14</f>
        <v>35</v>
      </c>
      <c r="I18" s="27">
        <v>2</v>
      </c>
      <c r="J18" s="25">
        <v>24</v>
      </c>
      <c r="K18" s="63" t="s">
        <v>15</v>
      </c>
      <c r="L18" s="28"/>
      <c r="M18" s="26"/>
      <c r="N18" s="26"/>
      <c r="O18" s="26"/>
      <c r="P18" s="29"/>
      <c r="Q18" s="30"/>
      <c r="R18" s="29"/>
      <c r="S18" s="31"/>
      <c r="T18" s="32"/>
      <c r="U18" s="33"/>
      <c r="V18" s="34">
        <f t="shared" si="0"/>
        <v>24</v>
      </c>
    </row>
    <row r="19" spans="1:22" ht="12" customHeight="1">
      <c r="A19" s="12">
        <v>6</v>
      </c>
      <c r="B19" s="13" t="s">
        <v>70</v>
      </c>
      <c r="C19" s="14" t="s">
        <v>71</v>
      </c>
      <c r="D19" s="24"/>
      <c r="E19" s="25"/>
      <c r="F19" s="25"/>
      <c r="G19" s="25"/>
      <c r="H19" s="26"/>
      <c r="I19" s="27"/>
      <c r="J19" s="25"/>
      <c r="K19" s="36"/>
      <c r="L19" s="24"/>
      <c r="M19" s="25"/>
      <c r="N19" s="25">
        <v>6</v>
      </c>
      <c r="O19" s="26"/>
      <c r="P19" s="26">
        <f>(L19*2.5+SUM(M19:O19)*1.5)*14</f>
        <v>126</v>
      </c>
      <c r="Q19" s="27">
        <v>10</v>
      </c>
      <c r="R19" s="25">
        <v>156</v>
      </c>
      <c r="S19" s="14" t="s">
        <v>15</v>
      </c>
      <c r="T19" s="32">
        <f>SUM(H19,P19)</f>
        <v>126</v>
      </c>
      <c r="U19" s="33">
        <f>SUM(I19,Q19)</f>
        <v>10</v>
      </c>
      <c r="V19" s="34">
        <f t="shared" si="0"/>
        <v>156</v>
      </c>
    </row>
    <row r="20" spans="1:22" ht="29.25" customHeight="1">
      <c r="A20" s="12">
        <v>7</v>
      </c>
      <c r="B20" s="13" t="s">
        <v>79</v>
      </c>
      <c r="C20" s="14" t="s">
        <v>72</v>
      </c>
      <c r="D20" s="24"/>
      <c r="E20" s="25"/>
      <c r="F20" s="25"/>
      <c r="G20" s="25"/>
      <c r="H20" s="26"/>
      <c r="I20" s="27"/>
      <c r="J20" s="25"/>
      <c r="K20" s="36"/>
      <c r="L20" s="24"/>
      <c r="M20" s="25"/>
      <c r="N20" s="25"/>
      <c r="O20" s="26">
        <v>4</v>
      </c>
      <c r="P20" s="26">
        <f>(L20*2.5+SUM(M20:O20)*1.5)*14</f>
        <v>84</v>
      </c>
      <c r="Q20" s="27">
        <v>10</v>
      </c>
      <c r="R20" s="25">
        <v>104</v>
      </c>
      <c r="S20" s="14" t="s">
        <v>15</v>
      </c>
      <c r="T20" s="32">
        <f>SUM(H20,P20)</f>
        <v>84</v>
      </c>
      <c r="U20" s="33">
        <f>SUM(I20,Q20)</f>
        <v>10</v>
      </c>
      <c r="V20" s="34">
        <f t="shared" si="0"/>
        <v>104</v>
      </c>
    </row>
    <row r="21" spans="1:22" ht="23.25" customHeight="1">
      <c r="A21" s="12">
        <v>8</v>
      </c>
      <c r="B21" s="13" t="s">
        <v>78</v>
      </c>
      <c r="C21" s="14" t="s">
        <v>80</v>
      </c>
      <c r="D21" s="24"/>
      <c r="E21" s="25"/>
      <c r="F21" s="25"/>
      <c r="G21" s="25"/>
      <c r="H21" s="26"/>
      <c r="I21" s="27"/>
      <c r="J21" s="25"/>
      <c r="K21" s="36"/>
      <c r="L21" s="24"/>
      <c r="M21" s="25"/>
      <c r="N21" s="25"/>
      <c r="O21" s="26">
        <v>4</v>
      </c>
      <c r="P21" s="26">
        <v>84</v>
      </c>
      <c r="Q21" s="27">
        <v>10</v>
      </c>
      <c r="R21" s="25">
        <v>104</v>
      </c>
      <c r="S21" s="14" t="s">
        <v>15</v>
      </c>
      <c r="T21" s="32">
        <v>84</v>
      </c>
      <c r="U21" s="33">
        <v>10</v>
      </c>
      <c r="V21" s="34">
        <v>104</v>
      </c>
    </row>
    <row r="22" spans="1:22" ht="12" customHeight="1">
      <c r="A22" s="12">
        <v>9</v>
      </c>
      <c r="B22" s="13" t="s">
        <v>73</v>
      </c>
      <c r="C22" s="14" t="s">
        <v>81</v>
      </c>
      <c r="D22" s="24"/>
      <c r="E22" s="25"/>
      <c r="F22" s="25"/>
      <c r="G22" s="25"/>
      <c r="H22" s="26"/>
      <c r="I22" s="30"/>
      <c r="J22" s="29"/>
      <c r="K22" s="31"/>
      <c r="L22" s="24"/>
      <c r="M22" s="25"/>
      <c r="N22" s="25"/>
      <c r="O22" s="26"/>
      <c r="P22" s="29"/>
      <c r="Q22" s="27">
        <v>10</v>
      </c>
      <c r="R22" s="25"/>
      <c r="S22" s="36" t="s">
        <v>27</v>
      </c>
      <c r="T22" s="32"/>
      <c r="U22" s="30">
        <v>10</v>
      </c>
      <c r="V22" s="34"/>
    </row>
    <row r="23" spans="1:22" ht="12" customHeight="1">
      <c r="A23" s="105" t="s">
        <v>42</v>
      </c>
      <c r="B23" s="75"/>
      <c r="C23" s="76"/>
      <c r="D23" s="32">
        <f aca="true" t="shared" si="1" ref="D23:J23">SUM(D14:D22)</f>
        <v>10</v>
      </c>
      <c r="E23" s="29">
        <f t="shared" si="1"/>
        <v>0</v>
      </c>
      <c r="F23" s="29">
        <f t="shared" si="1"/>
        <v>4</v>
      </c>
      <c r="G23" s="29">
        <f t="shared" si="1"/>
        <v>1</v>
      </c>
      <c r="H23" s="70">
        <f t="shared" si="1"/>
        <v>455</v>
      </c>
      <c r="I23" s="70">
        <f t="shared" si="1"/>
        <v>30</v>
      </c>
      <c r="J23" s="70">
        <f t="shared" si="1"/>
        <v>364</v>
      </c>
      <c r="K23" s="112" t="s">
        <v>83</v>
      </c>
      <c r="L23" s="32"/>
      <c r="M23" s="29"/>
      <c r="N23" s="29">
        <v>6</v>
      </c>
      <c r="O23" s="29">
        <f>SUM(O14:O22)</f>
        <v>8</v>
      </c>
      <c r="P23" s="70">
        <f>SUM(P14:P22)</f>
        <v>294</v>
      </c>
      <c r="Q23" s="70">
        <f>SUM(Q14:Q22)</f>
        <v>40</v>
      </c>
      <c r="R23" s="70">
        <f>SUM(R14:R22)</f>
        <v>364</v>
      </c>
      <c r="S23" s="68" t="s">
        <v>82</v>
      </c>
      <c r="T23" s="32">
        <f>SUM(T14:T22)</f>
        <v>658</v>
      </c>
      <c r="U23" s="114" t="s">
        <v>74</v>
      </c>
      <c r="V23" s="88">
        <f>+SUM(V14:V21)</f>
        <v>728</v>
      </c>
    </row>
    <row r="24" spans="1:22" ht="20.25" customHeight="1">
      <c r="A24" s="106"/>
      <c r="B24" s="107"/>
      <c r="C24" s="108"/>
      <c r="D24" s="109">
        <f>SUM(D23:G23)</f>
        <v>15</v>
      </c>
      <c r="E24" s="99"/>
      <c r="F24" s="110"/>
      <c r="G24" s="111"/>
      <c r="H24" s="71"/>
      <c r="I24" s="71"/>
      <c r="J24" s="71"/>
      <c r="K24" s="113"/>
      <c r="L24" s="109">
        <f>SUM(L23:O23)</f>
        <v>14</v>
      </c>
      <c r="M24" s="99"/>
      <c r="N24" s="110"/>
      <c r="O24" s="111"/>
      <c r="P24" s="71"/>
      <c r="Q24" s="71"/>
      <c r="R24" s="71"/>
      <c r="S24" s="69"/>
      <c r="T24" s="28">
        <f>ABS(T23/28)</f>
        <v>23.5</v>
      </c>
      <c r="U24" s="71"/>
      <c r="V24" s="69"/>
    </row>
    <row r="25" spans="1:22" ht="12" customHeight="1">
      <c r="A25" s="98" t="s">
        <v>75</v>
      </c>
      <c r="B25" s="99"/>
      <c r="C25" s="100"/>
      <c r="D25" s="115"/>
      <c r="E25" s="99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00"/>
    </row>
    <row r="26" spans="1:22" ht="22.5" customHeight="1">
      <c r="A26" s="74" t="s">
        <v>76</v>
      </c>
      <c r="B26" s="75"/>
      <c r="C26" s="76"/>
      <c r="D26" s="39" t="s">
        <v>45</v>
      </c>
      <c r="E26" s="40" t="s">
        <v>46</v>
      </c>
      <c r="F26" s="40" t="s">
        <v>47</v>
      </c>
      <c r="G26" s="40" t="s">
        <v>48</v>
      </c>
      <c r="H26" s="40" t="s">
        <v>49</v>
      </c>
      <c r="I26" s="40" t="s">
        <v>50</v>
      </c>
      <c r="J26" s="40" t="s">
        <v>51</v>
      </c>
      <c r="K26" s="41"/>
      <c r="L26" s="39" t="s">
        <v>45</v>
      </c>
      <c r="M26" s="40" t="s">
        <v>46</v>
      </c>
      <c r="N26" s="40" t="s">
        <v>47</v>
      </c>
      <c r="O26" s="40" t="s">
        <v>52</v>
      </c>
      <c r="P26" s="40" t="s">
        <v>53</v>
      </c>
      <c r="Q26" s="40" t="s">
        <v>50</v>
      </c>
      <c r="R26" s="40" t="s">
        <v>54</v>
      </c>
      <c r="S26" s="42"/>
      <c r="T26" s="64"/>
      <c r="U26" s="44"/>
      <c r="V26" s="45"/>
    </row>
    <row r="27" spans="1:22" ht="17.25" customHeight="1">
      <c r="A27" s="77"/>
      <c r="B27" s="78"/>
      <c r="C27" s="79"/>
      <c r="D27" s="46">
        <v>560</v>
      </c>
      <c r="E27" s="47">
        <v>40</v>
      </c>
      <c r="F27" s="47">
        <v>14</v>
      </c>
      <c r="G27" s="48">
        <f>SUM(D24)</f>
        <v>15</v>
      </c>
      <c r="H27" s="47">
        <f>ABS(F27*G27)</f>
        <v>210</v>
      </c>
      <c r="I27" s="47">
        <f>ABS(E27-G27)</f>
        <v>25</v>
      </c>
      <c r="J27" s="49">
        <f>ABS(F27*I27)</f>
        <v>350</v>
      </c>
      <c r="K27" s="50"/>
      <c r="L27" s="46">
        <v>560</v>
      </c>
      <c r="M27" s="47">
        <v>40</v>
      </c>
      <c r="N27" s="47">
        <v>14</v>
      </c>
      <c r="O27" s="48">
        <f>SUM(L24)</f>
        <v>14</v>
      </c>
      <c r="P27" s="47">
        <f>ABS(N27*O27)</f>
        <v>196</v>
      </c>
      <c r="Q27" s="47">
        <f>ABS(M27-O27)</f>
        <v>26</v>
      </c>
      <c r="R27" s="51">
        <f>ABS(N27*Q27)</f>
        <v>364</v>
      </c>
      <c r="S27" s="52"/>
      <c r="T27" s="53"/>
      <c r="U27" s="54"/>
      <c r="V27" s="55"/>
    </row>
    <row r="28" spans="1:22" ht="10.5" customHeight="1">
      <c r="A28" s="56"/>
      <c r="B28" s="57" t="s">
        <v>6</v>
      </c>
      <c r="C28" s="56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6"/>
      <c r="U28" s="56"/>
      <c r="V28" s="56"/>
    </row>
    <row r="29" spans="1:22" ht="12" customHeight="1">
      <c r="A29" s="4"/>
      <c r="B29" s="80"/>
      <c r="C29" s="80"/>
      <c r="D29" s="59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73" t="s">
        <v>55</v>
      </c>
      <c r="Q29" s="66"/>
      <c r="R29" s="66"/>
      <c r="S29" s="66"/>
      <c r="T29" s="61"/>
      <c r="U29" s="61"/>
      <c r="V29" s="61"/>
    </row>
    <row r="30" spans="1:22" ht="15" customHeight="1">
      <c r="A30" s="4"/>
      <c r="B30" s="67" t="s">
        <v>77</v>
      </c>
      <c r="C30" s="67"/>
      <c r="D30" s="59"/>
      <c r="E30" s="4"/>
      <c r="F30" s="4"/>
      <c r="G30" s="4"/>
      <c r="H30" s="72"/>
      <c r="I30" s="72"/>
      <c r="J30" s="72"/>
      <c r="K30" s="72"/>
      <c r="L30" s="72"/>
      <c r="M30" s="72"/>
      <c r="N30" s="72"/>
      <c r="O30" s="4"/>
      <c r="P30" s="65" t="s">
        <v>56</v>
      </c>
      <c r="Q30" s="66"/>
      <c r="R30" s="66"/>
      <c r="S30" s="66"/>
      <c r="T30" s="66"/>
      <c r="U30" s="60"/>
      <c r="V30" s="60"/>
    </row>
    <row r="31" spans="1:22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4"/>
      <c r="R31" s="4"/>
      <c r="S31" s="4"/>
      <c r="T31" s="4"/>
      <c r="U31" s="4"/>
      <c r="V31" s="4"/>
    </row>
  </sheetData>
  <sheetProtection/>
  <mergeCells count="39">
    <mergeCell ref="A26:C27"/>
    <mergeCell ref="B29:C29"/>
    <mergeCell ref="P30:T30"/>
    <mergeCell ref="P29:S29"/>
    <mergeCell ref="B30:C30"/>
    <mergeCell ref="H30:N30"/>
    <mergeCell ref="P23:P24"/>
    <mergeCell ref="S23:S24"/>
    <mergeCell ref="U23:U24"/>
    <mergeCell ref="V23:V24"/>
    <mergeCell ref="D24:G24"/>
    <mergeCell ref="A25:C25"/>
    <mergeCell ref="D25:V25"/>
    <mergeCell ref="L24:O24"/>
    <mergeCell ref="Q23:Q24"/>
    <mergeCell ref="R23:R24"/>
    <mergeCell ref="J23:J24"/>
    <mergeCell ref="K23:K24"/>
    <mergeCell ref="A13:C13"/>
    <mergeCell ref="D13:V13"/>
    <mergeCell ref="A23:C24"/>
    <mergeCell ref="H23:H24"/>
    <mergeCell ref="I23:I24"/>
    <mergeCell ref="T11:V11"/>
    <mergeCell ref="A11:A12"/>
    <mergeCell ref="B11:B12"/>
    <mergeCell ref="C11:C12"/>
    <mergeCell ref="D11:K11"/>
    <mergeCell ref="L11:S11"/>
    <mergeCell ref="A1:D1"/>
    <mergeCell ref="A2:D2"/>
    <mergeCell ref="A3:D3"/>
    <mergeCell ref="B9:V9"/>
    <mergeCell ref="A7:D7"/>
    <mergeCell ref="N3:V3"/>
    <mergeCell ref="N2:V2"/>
    <mergeCell ref="A8:V8"/>
    <mergeCell ref="A6:D6"/>
    <mergeCell ref="N6:V6"/>
  </mergeCells>
  <printOptions/>
  <pageMargins left="0.354331" right="0.275591" top="0.511811" bottom="0.23622" header="0.511811" footer="0.23622"/>
  <pageSetup fitToHeight="1" fitToWidth="1" horizontalDpi="600" verticalDpi="600" orientation="landscape" scale="91"/>
  <headerFooter>
    <oddHeader>&amp;R&amp;"Arial,Regular"&amp;10&amp;K000000</oddHeader>
    <oddFooter>&amp;C&amp;"Helvetica Neue,Regular"&amp;12&amp;K000000&amp;P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2020-01-21T06:35:45Z</dcterms:created>
  <dcterms:modified xsi:type="dcterms:W3CDTF">2020-02-03T09:14:23Z</dcterms:modified>
  <cp:category/>
  <cp:version/>
  <cp:contentType/>
  <cp:contentStatus/>
</cp:coreProperties>
</file>